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ttiasStragne\OneDrive - ferroamp.se\Skrivbordet\"/>
    </mc:Choice>
  </mc:AlternateContent>
  <xr:revisionPtr revIDLastSave="0" documentId="8_{FBE8A842-1208-46C1-8AB3-290AE324414C}" xr6:coauthVersionLast="47" xr6:coauthVersionMax="47" xr10:uidLastSave="{00000000-0000-0000-0000-000000000000}"/>
  <bookViews>
    <workbookView xWindow="-120" yWindow="-120" windowWidth="19440" windowHeight="10320" xr2:uid="{ADFC4782-4AB0-4AD4-B055-901929249420}"/>
  </bookViews>
  <sheets>
    <sheet name="Batterinytt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8" l="1"/>
  <c r="F23" i="8"/>
  <c r="H21" i="8"/>
  <c r="H22" i="8"/>
  <c r="F22" i="8"/>
  <c r="F21" i="8"/>
  <c r="H25" i="8" l="1"/>
  <c r="F25" i="8"/>
</calcChain>
</file>

<file path=xl/sharedStrings.xml><?xml version="1.0" encoding="utf-8"?>
<sst xmlns="http://schemas.openxmlformats.org/spreadsheetml/2006/main" count="29" uniqueCount="28">
  <si>
    <t>Input</t>
  </si>
  <si>
    <t>Kommentar</t>
  </si>
  <si>
    <t>Batteri (kWh) - lagring</t>
  </si>
  <si>
    <t>Batteri (kW) - effekt</t>
  </si>
  <si>
    <t>Batteriets maximala effektuttag</t>
  </si>
  <si>
    <t>Spotpris köp/ladda (öre/kWh)</t>
  </si>
  <si>
    <t>Spotpris sälj/ladda ur (öre/kWh)</t>
  </si>
  <si>
    <t>Elöverföringsavgift (öre/kWh)</t>
  </si>
  <si>
    <t>Effektavgift (SEK/kW)</t>
  </si>
  <si>
    <t>Effekttariff inkl moms från elnätsägare (ex 81,25kr/kW Ellevio 2025)</t>
  </si>
  <si>
    <t>Sänkt effekttopp (kW)</t>
  </si>
  <si>
    <t>Pris (€) per timme per MW, summerat FCR-D UPP + FCR-D NER (ex. 15/11-23/11: 3,75+8,77)</t>
  </si>
  <si>
    <t>Intäkt/besparing per år</t>
  </si>
  <si>
    <t>Spotpris</t>
  </si>
  <si>
    <t>Effekttopp</t>
  </si>
  <si>
    <t>Stödtjänster</t>
  </si>
  <si>
    <t>Batteriets lagringskapacitet</t>
  </si>
  <si>
    <t>Standard 
(en funktion i taget)</t>
  </si>
  <si>
    <t>Ferroamp
(alla tre samtidigt)</t>
  </si>
  <si>
    <t>Beräkningsverktyg för att jämföra Ferroamps stödtjänslösning mot övriga stödtjänslösningar</t>
  </si>
  <si>
    <t>Vid standard är SoC inställningen 10-90%.  Med Ferroamp är inställningen 30-80% med stödtjänster aktiverade</t>
  </si>
  <si>
    <t>Stödtjänstersättning (€/MW/h)</t>
  </si>
  <si>
    <t>Överföringsavgifter inkl moms (se elnätsägare, ex 6,25 öre/kWh Ellevio 2025)</t>
  </si>
  <si>
    <t>Spotpris exklusive moms, ange uppskattat genomsnittligt inköpspris per dag under året</t>
  </si>
  <si>
    <t>Spotpris exklusive moms, ange uppskattat genomsnittligt försäljningspris per dag under året</t>
  </si>
  <si>
    <t>Uppskattad sänkning av effekttopp från uppskattade högsta effektuttagen under månaden</t>
  </si>
  <si>
    <t xml:space="preserve">Notera att resultatet bygger på ett specifikt exempel och beräkningarna är förenklingar för att ge en illustration av hur stora besparingar eller intäkter tjänsterna kan ge. Beräkningarna ska inte ses som prognoser eller garantier för vilka besparingar som faktiskt kommer att göras. Ferroamp kan inte hållas ansvarigt för avvikelser mellan det illustrerade exemplet och det faktiska resultatet. Kunden ansvarar själv för att utvärdera sin egen situation och fatta beslut utifrån detta.
Om exemplet:
Exempel utgår från en villa i Ellevios elnät och hur elnätsavgiften är utformad från och med 2025-01-01. Spotpriserna är utifrån max och min priser den 28 november 2024. 
Om beräkningarna:
I beräkningarna antas de angivna genomsnittsvärden gälla för hela året. Beräkningarna är förenklingar och till exempel räknas inte eventuell produktionsersättning från elnätsbolaget eller skattereduktionen på såld el in. Stödtjänstersättningen beräknas som 50% av det ifyllda värdet efter ett antagande om administrativa avgifter samt utfall i budgivningsprocessen.      </t>
  </si>
  <si>
    <t>https://mimer.svk.se/primaryregulation/primaryregulationindex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</si>
</sst>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10" x14ac:knownFonts="1">
    <font>
      <sz val="11"/>
      <color theme="1"/>
      <name val="Aptos Narrow"/>
      <family val="2"/>
      <scheme val="minor"/>
    </font>
    <font>
      <sz val="11"/>
      <color theme="0"/>
      <name val="Aptos Narrow"/>
      <family val="2"/>
      <scheme val="minor"/>
    </font>
    <font>
      <sz val="10"/>
      <color theme="0"/>
      <name val="DM Sans"/>
    </font>
    <font>
      <sz val="10"/>
      <name val="DM Sans"/>
    </font>
    <font>
      <b/>
      <i/>
      <sz val="10"/>
      <name val="DM Sans"/>
    </font>
    <font>
      <i/>
      <sz val="10"/>
      <name val="DM Sans"/>
    </font>
    <font>
      <b/>
      <sz val="10"/>
      <name val="DM Sans"/>
    </font>
    <font>
      <u/>
      <sz val="12"/>
      <name val="DM Sans"/>
    </font>
    <font>
      <i/>
      <sz val="9"/>
      <color theme="1"/>
      <name val="Aptos"/>
      <family val="2"/>
    </font>
    <font>
      <u/>
      <sz val="11"/>
      <color theme="10"/>
      <name val="Aptos Narrow"/>
      <family val="2"/>
      <scheme val="minor"/>
    </font>
  </fonts>
  <fills count="4">
    <fill>
      <patternFill patternType="none"/>
    </fill>
    <fill>
      <patternFill patternType="gray125"/>
    </fill>
    <fill>
      <patternFill patternType="solid">
        <fgColor rgb="FFDBE1D8"/>
        <bgColor indexed="64"/>
      </patternFill>
    </fill>
    <fill>
      <patternFill patternType="solid">
        <fgColor rgb="FFF2F4F3"/>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9" fillId="0" borderId="0" applyNumberFormat="0" applyFill="0" applyBorder="0" applyAlignment="0" applyProtection="0"/>
  </cellStyleXfs>
  <cellXfs count="26">
    <xf numFmtId="0" fontId="0" fillId="0" borderId="0" xfId="0"/>
    <xf numFmtId="0" fontId="3" fillId="2" borderId="0" xfId="1" applyFont="1" applyProtection="1"/>
    <xf numFmtId="0" fontId="3" fillId="2" borderId="0" xfId="1" applyFont="1" applyAlignment="1" applyProtection="1">
      <alignment horizontal="center"/>
    </xf>
    <xf numFmtId="0" fontId="3" fillId="2" borderId="0" xfId="1" applyFont="1" applyAlignment="1" applyProtection="1">
      <alignment vertical="center"/>
    </xf>
    <xf numFmtId="0" fontId="2" fillId="2" borderId="0" xfId="1" applyFont="1" applyProtection="1"/>
    <xf numFmtId="0" fontId="7" fillId="2" borderId="0" xfId="1" applyFont="1" applyAlignment="1" applyProtection="1">
      <alignment horizontal="left"/>
    </xf>
    <xf numFmtId="0" fontId="4" fillId="2" borderId="0" xfId="1" applyFont="1" applyProtection="1"/>
    <xf numFmtId="0" fontId="3" fillId="3" borderId="0" xfId="1" applyFont="1" applyFill="1" applyBorder="1" applyProtection="1"/>
    <xf numFmtId="0" fontId="5" fillId="2" borderId="0" xfId="1" applyFont="1" applyProtection="1"/>
    <xf numFmtId="1" fontId="3" fillId="3" borderId="0" xfId="1" applyNumberFormat="1" applyFont="1" applyFill="1" applyBorder="1" applyProtection="1"/>
    <xf numFmtId="2" fontId="3" fillId="3" borderId="0" xfId="1" applyNumberFormat="1" applyFont="1" applyFill="1" applyBorder="1" applyProtection="1"/>
    <xf numFmtId="0" fontId="7" fillId="2" borderId="0" xfId="1" applyFont="1" applyAlignment="1" applyProtection="1">
      <alignment horizontal="left" vertical="top"/>
    </xf>
    <xf numFmtId="0" fontId="6" fillId="2" borderId="0" xfId="1" applyFont="1" applyAlignment="1" applyProtection="1">
      <alignment horizontal="center" wrapText="1"/>
    </xf>
    <xf numFmtId="0" fontId="6" fillId="2" borderId="0" xfId="1" applyFont="1" applyAlignment="1" applyProtection="1">
      <alignment vertical="center"/>
    </xf>
    <xf numFmtId="0" fontId="5" fillId="2" borderId="0" xfId="1" applyFont="1" applyAlignment="1" applyProtection="1">
      <alignment vertical="top" wrapText="1"/>
    </xf>
    <xf numFmtId="0" fontId="3" fillId="3" borderId="0" xfId="1" applyFont="1" applyFill="1" applyBorder="1" applyProtection="1">
      <protection locked="0"/>
    </xf>
    <xf numFmtId="1" fontId="3" fillId="3" borderId="0" xfId="1" applyNumberFormat="1" applyFont="1" applyFill="1" applyBorder="1" applyProtection="1">
      <protection locked="0"/>
    </xf>
    <xf numFmtId="2" fontId="3" fillId="3" borderId="0" xfId="1" applyNumberFormat="1" applyFont="1" applyFill="1" applyBorder="1" applyProtection="1">
      <protection locked="0"/>
    </xf>
    <xf numFmtId="0" fontId="3" fillId="2" borderId="0" xfId="1" applyFont="1" applyProtection="1">
      <protection locked="0"/>
    </xf>
    <xf numFmtId="164" fontId="3" fillId="3" borderId="0" xfId="1" applyNumberFormat="1" applyFont="1" applyFill="1" applyBorder="1" applyAlignment="1" applyProtection="1">
      <alignment horizontal="center"/>
      <protection hidden="1"/>
    </xf>
    <xf numFmtId="0" fontId="3" fillId="2" borderId="0" xfId="1" applyFont="1" applyProtection="1">
      <protection hidden="1"/>
    </xf>
    <xf numFmtId="0" fontId="3" fillId="2" borderId="0" xfId="1" applyFont="1" applyAlignment="1" applyProtection="1">
      <alignment horizontal="center"/>
      <protection hidden="1"/>
    </xf>
    <xf numFmtId="164" fontId="6" fillId="3" borderId="0" xfId="1" applyNumberFormat="1" applyFont="1" applyFill="1" applyBorder="1" applyAlignment="1" applyProtection="1">
      <alignment horizontal="center" vertical="center"/>
      <protection hidden="1"/>
    </xf>
    <xf numFmtId="0" fontId="3" fillId="2" borderId="0" xfId="1" applyFont="1" applyAlignment="1" applyProtection="1">
      <alignment vertical="center"/>
      <protection hidden="1"/>
    </xf>
    <xf numFmtId="0" fontId="8" fillId="2" borderId="0" xfId="0" applyFont="1" applyFill="1" applyAlignment="1">
      <alignment horizontal="left" vertical="center" wrapText="1"/>
    </xf>
    <xf numFmtId="0" fontId="9" fillId="2" borderId="0" xfId="2" applyFill="1" applyProtection="1"/>
  </cellXfs>
  <cellStyles count="3">
    <cellStyle name="Dekorfärg3" xfId="1" builtinId="37" customBuiltin="1"/>
    <cellStyle name="Hyperlänk" xfId="2" builtinId="8"/>
    <cellStyle name="Normal" xfId="0" builtinId="0"/>
  </cellStyles>
  <dxfs count="0"/>
  <tableStyles count="0" defaultTableStyle="TableStyleMedium2" defaultPivotStyle="PivotStyleLight16"/>
  <colors>
    <mruColors>
      <color rgb="FFDBE1D8"/>
      <color rgb="FFF2F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44451</xdr:colOff>
      <xdr:row>0</xdr:row>
      <xdr:rowOff>165100</xdr:rowOff>
    </xdr:from>
    <xdr:to>
      <xdr:col>4</xdr:col>
      <xdr:colOff>38101</xdr:colOff>
      <xdr:row>2</xdr:row>
      <xdr:rowOff>143592</xdr:rowOff>
    </xdr:to>
    <xdr:pic>
      <xdr:nvPicPr>
        <xdr:cNvPr id="2" name="Bildobjekt 1">
          <a:extLst>
            <a:ext uri="{FF2B5EF4-FFF2-40B4-BE49-F238E27FC236}">
              <a16:creationId xmlns:a16="http://schemas.microsoft.com/office/drawing/2014/main" id="{D5F3D2A1-2336-D5CC-3373-FA804924293C}"/>
            </a:ext>
          </a:extLst>
        </xdr:cNvPr>
        <xdr:cNvPicPr>
          <a:picLocks noChangeAspect="1"/>
        </xdr:cNvPicPr>
      </xdr:nvPicPr>
      <xdr:blipFill>
        <a:blip xmlns:r="http://schemas.openxmlformats.org/officeDocument/2006/relationships" r:embed="rId1"/>
        <a:stretch>
          <a:fillRect/>
        </a:stretch>
      </xdr:blipFill>
      <xdr:spPr>
        <a:xfrm>
          <a:off x="425451" y="165100"/>
          <a:ext cx="1155700" cy="330917"/>
        </a:xfrm>
        <a:prstGeom prst="rect">
          <a:avLst/>
        </a:prstGeom>
      </xdr:spPr>
    </xdr:pic>
    <xdr:clientData/>
  </xdr:twoCellAnchor>
</xdr:wsDr>
</file>

<file path=xl/theme/theme1.xml><?xml version="1.0" encoding="utf-8"?>
<a:theme xmlns:a="http://schemas.openxmlformats.org/drawingml/2006/main" name="Office-tema">
  <a:themeElements>
    <a:clrScheme name="Anpassat 1">
      <a:dk1>
        <a:sysClr val="windowText" lastClr="000000"/>
      </a:dk1>
      <a:lt1>
        <a:sysClr val="window" lastClr="FFFFFF"/>
      </a:lt1>
      <a:dk2>
        <a:srgbClr val="0E2841"/>
      </a:dk2>
      <a:lt2>
        <a:srgbClr val="E8E8E8"/>
      </a:lt2>
      <a:accent1>
        <a:srgbClr val="7FB351"/>
      </a:accent1>
      <a:accent2>
        <a:srgbClr val="212C1A"/>
      </a:accent2>
      <a:accent3>
        <a:srgbClr val="F2F4F3"/>
      </a:accent3>
      <a:accent4>
        <a:srgbClr val="DBE1D8"/>
      </a:accent4>
      <a:accent5>
        <a:srgbClr val="000000"/>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mer.svk.se/primaryregulation/primaryregulation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63B0-8696-4759-8A22-108B61C20CFE}">
  <dimension ref="A4:O34"/>
  <sheetViews>
    <sheetView showGridLines="0" tabSelected="1" zoomScaleNormal="100" workbookViewId="0">
      <selection activeCell="J18" sqref="J18"/>
    </sheetView>
  </sheetViews>
  <sheetFormatPr defaultColWidth="8.7265625" defaultRowHeight="13.5" x14ac:dyDescent="0.35"/>
  <cols>
    <col min="1" max="1" width="3.453125" style="4" customWidth="1"/>
    <col min="2" max="2" width="2.26953125" style="4" customWidth="1"/>
    <col min="3" max="4" width="8.7265625" style="4"/>
    <col min="5" max="5" width="14.1796875" style="4" customWidth="1"/>
    <col min="6" max="6" width="20.54296875" style="4" customWidth="1"/>
    <col min="7" max="7" width="1.6328125" style="4" customWidth="1"/>
    <col min="8" max="8" width="18.6328125" style="4" customWidth="1"/>
    <col min="9" max="9" width="6.6328125" style="4" customWidth="1"/>
    <col min="10" max="10" width="81" style="4" bestFit="1" customWidth="1"/>
    <col min="11" max="16384" width="8.7265625" style="4"/>
  </cols>
  <sheetData>
    <row r="4" spans="1:15" x14ac:dyDescent="0.35">
      <c r="B4" s="1"/>
      <c r="C4" s="1" t="s">
        <v>19</v>
      </c>
      <c r="D4" s="1"/>
      <c r="E4" s="1"/>
      <c r="F4" s="1"/>
      <c r="G4" s="1"/>
      <c r="H4" s="1"/>
      <c r="I4" s="1"/>
      <c r="J4" s="1"/>
      <c r="K4" s="1"/>
      <c r="L4" s="1"/>
      <c r="M4" s="1"/>
      <c r="N4" s="1"/>
      <c r="O4" s="1"/>
    </row>
    <row r="5" spans="1:15" ht="6.65" customHeight="1" x14ac:dyDescent="0.35">
      <c r="A5" s="1"/>
      <c r="B5" s="1"/>
      <c r="C5" s="1"/>
      <c r="D5" s="1"/>
      <c r="E5" s="1"/>
      <c r="F5" s="1"/>
      <c r="G5" s="1"/>
      <c r="H5" s="1"/>
      <c r="I5" s="1"/>
      <c r="J5" s="1"/>
      <c r="K5" s="1"/>
      <c r="L5" s="1"/>
      <c r="M5" s="1"/>
      <c r="N5" s="1"/>
      <c r="O5" s="1"/>
    </row>
    <row r="6" spans="1:15" ht="16" x14ac:dyDescent="0.4">
      <c r="A6" s="1"/>
      <c r="C6" s="5" t="s">
        <v>0</v>
      </c>
      <c r="D6" s="1"/>
      <c r="E6" s="1"/>
      <c r="F6" s="1"/>
      <c r="G6" s="1"/>
      <c r="H6" s="1"/>
      <c r="I6" s="1"/>
      <c r="J6" s="1"/>
      <c r="K6" s="1"/>
      <c r="L6" s="1"/>
      <c r="M6" s="1"/>
      <c r="N6" s="1"/>
      <c r="O6" s="1"/>
    </row>
    <row r="7" spans="1:15" x14ac:dyDescent="0.35">
      <c r="A7" s="1"/>
      <c r="B7" s="1"/>
      <c r="D7" s="1"/>
      <c r="E7" s="1"/>
      <c r="F7" s="1"/>
      <c r="I7" s="1"/>
      <c r="J7" s="6" t="s">
        <v>1</v>
      </c>
      <c r="K7" s="1"/>
      <c r="L7" s="1"/>
      <c r="M7" s="1"/>
      <c r="N7" s="1"/>
      <c r="O7" s="1"/>
    </row>
    <row r="8" spans="1:15" x14ac:dyDescent="0.35">
      <c r="A8" s="1"/>
      <c r="B8" s="1"/>
      <c r="C8" s="1" t="s">
        <v>2</v>
      </c>
      <c r="D8" s="1"/>
      <c r="E8" s="1"/>
      <c r="F8" s="15">
        <v>14</v>
      </c>
      <c r="G8" s="7"/>
      <c r="I8" s="1"/>
      <c r="J8" s="8" t="s">
        <v>16</v>
      </c>
      <c r="K8" s="1"/>
      <c r="L8" s="1"/>
      <c r="M8" s="1"/>
      <c r="N8" s="1"/>
      <c r="O8" s="1"/>
    </row>
    <row r="9" spans="1:15" x14ac:dyDescent="0.35">
      <c r="A9" s="1"/>
      <c r="B9" s="1"/>
      <c r="C9" s="1" t="s">
        <v>3</v>
      </c>
      <c r="D9" s="1"/>
      <c r="E9" s="1"/>
      <c r="F9" s="15">
        <v>8</v>
      </c>
      <c r="G9" s="7"/>
      <c r="I9" s="1"/>
      <c r="J9" s="8" t="s">
        <v>4</v>
      </c>
      <c r="K9" s="1"/>
      <c r="L9" s="1"/>
      <c r="M9" s="1"/>
      <c r="N9" s="1"/>
      <c r="O9" s="1"/>
    </row>
    <row r="10" spans="1:15" ht="5.15" customHeight="1" x14ac:dyDescent="0.35">
      <c r="A10" s="1"/>
      <c r="B10" s="1"/>
      <c r="C10" s="1"/>
      <c r="D10" s="1"/>
      <c r="E10" s="1"/>
      <c r="F10" s="18"/>
      <c r="G10" s="1"/>
      <c r="I10" s="1"/>
      <c r="J10" s="8"/>
      <c r="K10" s="1"/>
      <c r="L10" s="1"/>
      <c r="M10" s="1"/>
      <c r="N10" s="1"/>
      <c r="O10" s="1"/>
    </row>
    <row r="11" spans="1:15" x14ac:dyDescent="0.35">
      <c r="A11" s="1"/>
      <c r="B11" s="1"/>
      <c r="C11" s="1" t="s">
        <v>5</v>
      </c>
      <c r="D11" s="1"/>
      <c r="E11" s="1"/>
      <c r="F11" s="16">
        <v>38</v>
      </c>
      <c r="G11" s="9"/>
      <c r="I11" s="1"/>
      <c r="J11" s="8" t="s">
        <v>23</v>
      </c>
      <c r="K11" s="1"/>
      <c r="L11" s="1"/>
      <c r="M11" s="1"/>
      <c r="N11" s="1"/>
      <c r="O11" s="1"/>
    </row>
    <row r="12" spans="1:15" x14ac:dyDescent="0.35">
      <c r="A12" s="1"/>
      <c r="B12" s="1"/>
      <c r="C12" s="1" t="s">
        <v>6</v>
      </c>
      <c r="D12" s="1"/>
      <c r="E12" s="1"/>
      <c r="F12" s="16">
        <v>186</v>
      </c>
      <c r="G12" s="9"/>
      <c r="I12" s="1"/>
      <c r="J12" s="8" t="s">
        <v>24</v>
      </c>
      <c r="K12" s="1"/>
      <c r="L12" s="1"/>
      <c r="M12" s="1"/>
      <c r="N12" s="1"/>
      <c r="O12" s="1"/>
    </row>
    <row r="13" spans="1:15" x14ac:dyDescent="0.35">
      <c r="A13" s="1"/>
      <c r="B13" s="1"/>
      <c r="C13" s="1" t="s">
        <v>7</v>
      </c>
      <c r="D13" s="1"/>
      <c r="E13" s="1"/>
      <c r="F13" s="17">
        <v>6.25</v>
      </c>
      <c r="G13" s="10"/>
      <c r="I13" s="1"/>
      <c r="J13" s="8" t="s">
        <v>22</v>
      </c>
      <c r="K13" s="1"/>
      <c r="L13" s="1"/>
      <c r="M13" s="1"/>
      <c r="N13" s="1"/>
      <c r="O13" s="1"/>
    </row>
    <row r="14" spans="1:15" x14ac:dyDescent="0.35">
      <c r="A14" s="1"/>
      <c r="B14" s="1"/>
      <c r="C14" s="1" t="s">
        <v>8</v>
      </c>
      <c r="D14" s="1"/>
      <c r="E14" s="1"/>
      <c r="F14" s="17">
        <v>81.25</v>
      </c>
      <c r="G14" s="10"/>
      <c r="I14" s="1"/>
      <c r="J14" s="8" t="s">
        <v>9</v>
      </c>
      <c r="K14" s="1"/>
      <c r="L14" s="1"/>
      <c r="M14" s="1"/>
      <c r="N14" s="1"/>
      <c r="O14" s="1"/>
    </row>
    <row r="15" spans="1:15" ht="5.15" customHeight="1" x14ac:dyDescent="0.35">
      <c r="A15" s="1"/>
      <c r="B15" s="1"/>
      <c r="C15" s="1"/>
      <c r="D15" s="1"/>
      <c r="E15" s="1"/>
      <c r="F15" s="18"/>
      <c r="G15" s="1"/>
      <c r="I15" s="1"/>
      <c r="J15" s="8"/>
      <c r="K15" s="1"/>
      <c r="L15" s="1"/>
      <c r="M15" s="1"/>
      <c r="N15" s="1"/>
      <c r="O15" s="1"/>
    </row>
    <row r="16" spans="1:15" x14ac:dyDescent="0.35">
      <c r="A16" s="1"/>
      <c r="B16" s="1"/>
      <c r="C16" s="1" t="s">
        <v>10</v>
      </c>
      <c r="D16" s="1"/>
      <c r="E16" s="1"/>
      <c r="F16" s="15">
        <v>3</v>
      </c>
      <c r="G16" s="7"/>
      <c r="I16" s="1"/>
      <c r="J16" s="8" t="s">
        <v>25</v>
      </c>
      <c r="K16" s="1"/>
      <c r="L16" s="1"/>
      <c r="M16" s="1"/>
      <c r="N16" s="1"/>
      <c r="O16" s="1"/>
    </row>
    <row r="17" spans="1:15" x14ac:dyDescent="0.35">
      <c r="A17" s="1"/>
      <c r="B17" s="1"/>
      <c r="C17" s="1" t="s">
        <v>21</v>
      </c>
      <c r="D17" s="1"/>
      <c r="E17" s="1"/>
      <c r="F17" s="15">
        <v>12.52</v>
      </c>
      <c r="G17" s="7"/>
      <c r="I17" s="1"/>
      <c r="J17" s="8" t="s">
        <v>11</v>
      </c>
      <c r="K17" s="1"/>
      <c r="L17" s="1"/>
      <c r="M17" s="1"/>
      <c r="N17" s="1"/>
      <c r="O17" s="1"/>
    </row>
    <row r="18" spans="1:15" ht="14.5" x14ac:dyDescent="0.35">
      <c r="A18" s="1"/>
      <c r="B18" s="1"/>
      <c r="C18" s="1"/>
      <c r="D18" s="1"/>
      <c r="E18" s="1"/>
      <c r="F18" s="1"/>
      <c r="I18" s="1"/>
      <c r="J18" s="25" t="s">
        <v>27</v>
      </c>
      <c r="K18" s="1"/>
      <c r="L18" s="1"/>
      <c r="M18" s="1"/>
      <c r="N18" s="1"/>
      <c r="O18" s="1"/>
    </row>
    <row r="19" spans="1:15" ht="16" x14ac:dyDescent="0.35">
      <c r="A19" s="1"/>
      <c r="C19" s="11" t="s">
        <v>12</v>
      </c>
      <c r="D19" s="1"/>
      <c r="E19" s="1"/>
      <c r="F19" s="1"/>
      <c r="G19" s="1"/>
      <c r="H19" s="1"/>
      <c r="I19" s="1"/>
      <c r="J19" s="1"/>
      <c r="K19" s="1"/>
      <c r="L19" s="1"/>
      <c r="M19" s="1"/>
      <c r="N19" s="1"/>
      <c r="O19" s="1"/>
    </row>
    <row r="20" spans="1:15" ht="31.5" customHeight="1" x14ac:dyDescent="0.35">
      <c r="A20" s="1"/>
      <c r="B20" s="1"/>
      <c r="D20" s="1"/>
      <c r="E20" s="1"/>
      <c r="F20" s="12" t="s">
        <v>17</v>
      </c>
      <c r="G20" s="2"/>
      <c r="H20" s="12" t="s">
        <v>18</v>
      </c>
      <c r="I20" s="1"/>
      <c r="K20" s="1"/>
      <c r="L20" s="1"/>
      <c r="M20" s="1"/>
      <c r="N20" s="1"/>
      <c r="O20" s="1"/>
    </row>
    <row r="21" spans="1:15" x14ac:dyDescent="0.35">
      <c r="A21" s="1"/>
      <c r="B21" s="1"/>
      <c r="C21" s="1" t="s">
        <v>13</v>
      </c>
      <c r="D21" s="1"/>
      <c r="E21" s="1"/>
      <c r="F21" s="19">
        <f>F8*0.8*(F12-(F11*1.25+F13+54.875))/100*365</f>
        <v>3163.0900000000006</v>
      </c>
      <c r="G21" s="20"/>
      <c r="H21" s="19">
        <f>F8*0.5*(F12-(F11*1.25+F13+54.875))/100*365</f>
        <v>1976.9312499999999</v>
      </c>
      <c r="I21" s="1"/>
      <c r="J21" s="1"/>
      <c r="K21" s="1"/>
      <c r="L21" s="1"/>
      <c r="M21" s="1"/>
      <c r="N21" s="1"/>
      <c r="O21" s="1"/>
    </row>
    <row r="22" spans="1:15" x14ac:dyDescent="0.35">
      <c r="A22" s="1"/>
      <c r="B22" s="1"/>
      <c r="C22" s="1" t="s">
        <v>14</v>
      </c>
      <c r="D22" s="1"/>
      <c r="E22" s="1"/>
      <c r="F22" s="19">
        <f>F14*F16*12</f>
        <v>2925</v>
      </c>
      <c r="G22" s="20"/>
      <c r="H22" s="19">
        <f>F14*F16*5/8*12</f>
        <v>1828.125</v>
      </c>
      <c r="I22" s="1"/>
      <c r="J22" s="1"/>
      <c r="K22" s="1"/>
      <c r="L22" s="1"/>
      <c r="M22" s="1"/>
      <c r="N22" s="1"/>
      <c r="O22" s="1"/>
    </row>
    <row r="23" spans="1:15" x14ac:dyDescent="0.35">
      <c r="A23" s="1"/>
      <c r="B23" s="1"/>
      <c r="C23" s="1" t="s">
        <v>15</v>
      </c>
      <c r="D23" s="1"/>
      <c r="E23" s="1"/>
      <c r="F23" s="19">
        <f>F17*11/1000*F9*0.5*24*365</f>
        <v>4825.7088000000003</v>
      </c>
      <c r="G23" s="20"/>
      <c r="H23" s="19">
        <f>F17*11/1000*F9*0.5*24*365</f>
        <v>4825.7088000000003</v>
      </c>
      <c r="I23" s="1"/>
      <c r="J23" s="1"/>
      <c r="K23" s="1"/>
      <c r="L23" s="1"/>
      <c r="M23" s="1"/>
      <c r="N23" s="1"/>
      <c r="O23" s="1"/>
    </row>
    <row r="24" spans="1:15" x14ac:dyDescent="0.35">
      <c r="A24" s="1"/>
      <c r="B24" s="1"/>
      <c r="C24" s="1"/>
      <c r="D24" s="1"/>
      <c r="E24" s="1"/>
      <c r="F24" s="21"/>
      <c r="G24" s="20"/>
      <c r="H24" s="21"/>
      <c r="I24" s="1"/>
      <c r="J24" s="1"/>
      <c r="K24" s="1"/>
      <c r="L24" s="1"/>
      <c r="M24" s="1"/>
      <c r="N24" s="1"/>
      <c r="O24" s="1"/>
    </row>
    <row r="25" spans="1:15" ht="27" x14ac:dyDescent="0.35">
      <c r="A25" s="1"/>
      <c r="B25" s="1"/>
      <c r="C25" s="13" t="s">
        <v>12</v>
      </c>
      <c r="D25" s="3"/>
      <c r="E25" s="3"/>
      <c r="F25" s="22">
        <f>MAX(F21:F24)</f>
        <v>4825.7088000000003</v>
      </c>
      <c r="G25" s="23"/>
      <c r="H25" s="22">
        <f>SUM(H21:H23)</f>
        <v>8630.76505</v>
      </c>
      <c r="I25" s="1"/>
      <c r="J25" s="14" t="s">
        <v>20</v>
      </c>
      <c r="K25" s="1"/>
      <c r="L25" s="1"/>
      <c r="M25" s="1"/>
      <c r="N25" s="1"/>
      <c r="O25" s="1"/>
    </row>
    <row r="26" spans="1:15" x14ac:dyDescent="0.35">
      <c r="A26" s="1"/>
      <c r="B26" s="1"/>
      <c r="C26" s="1"/>
      <c r="D26" s="1"/>
      <c r="E26" s="1"/>
      <c r="F26" s="2"/>
      <c r="G26" s="1"/>
      <c r="H26" s="2"/>
      <c r="I26" s="1"/>
      <c r="J26" s="1"/>
      <c r="K26" s="1"/>
      <c r="L26" s="1"/>
      <c r="M26" s="1"/>
      <c r="N26" s="1"/>
      <c r="O26" s="1"/>
    </row>
    <row r="27" spans="1:15" ht="16" customHeight="1" x14ac:dyDescent="0.35">
      <c r="C27" s="24" t="s">
        <v>26</v>
      </c>
      <c r="D27" s="24"/>
      <c r="E27" s="24"/>
      <c r="F27" s="24"/>
      <c r="G27" s="24"/>
      <c r="H27" s="24"/>
      <c r="I27" s="24"/>
      <c r="J27" s="24"/>
    </row>
    <row r="28" spans="1:15" ht="16" customHeight="1" x14ac:dyDescent="0.35">
      <c r="C28" s="24"/>
      <c r="D28" s="24"/>
      <c r="E28" s="24"/>
      <c r="F28" s="24"/>
      <c r="G28" s="24"/>
      <c r="H28" s="24"/>
      <c r="I28" s="24"/>
      <c r="J28" s="24"/>
    </row>
    <row r="29" spans="1:15" ht="16" customHeight="1" x14ac:dyDescent="0.35">
      <c r="C29" s="24"/>
      <c r="D29" s="24"/>
      <c r="E29" s="24"/>
      <c r="F29" s="24"/>
      <c r="G29" s="24"/>
      <c r="H29" s="24"/>
      <c r="I29" s="24"/>
      <c r="J29" s="24"/>
    </row>
    <row r="30" spans="1:15" ht="16" customHeight="1" x14ac:dyDescent="0.35">
      <c r="C30" s="24"/>
      <c r="D30" s="24"/>
      <c r="E30" s="24"/>
      <c r="F30" s="24"/>
      <c r="G30" s="24"/>
      <c r="H30" s="24"/>
      <c r="I30" s="24"/>
      <c r="J30" s="24"/>
    </row>
    <row r="31" spans="1:15" ht="16" customHeight="1" x14ac:dyDescent="0.35">
      <c r="C31" s="24"/>
      <c r="D31" s="24"/>
      <c r="E31" s="24"/>
      <c r="F31" s="24"/>
      <c r="G31" s="24"/>
      <c r="H31" s="24"/>
      <c r="I31" s="24"/>
      <c r="J31" s="24"/>
    </row>
    <row r="32" spans="1:15" ht="16" customHeight="1" x14ac:dyDescent="0.35">
      <c r="C32" s="24"/>
      <c r="D32" s="24"/>
      <c r="E32" s="24"/>
      <c r="F32" s="24"/>
      <c r="G32" s="24"/>
      <c r="H32" s="24"/>
      <c r="I32" s="24"/>
      <c r="J32" s="24"/>
    </row>
    <row r="33" spans="3:10" ht="16" customHeight="1" x14ac:dyDescent="0.35">
      <c r="C33" s="24"/>
      <c r="D33" s="24"/>
      <c r="E33" s="24"/>
      <c r="F33" s="24"/>
      <c r="G33" s="24"/>
      <c r="H33" s="24"/>
      <c r="I33" s="24"/>
      <c r="J33" s="24"/>
    </row>
    <row r="34" spans="3:10" x14ac:dyDescent="0.35">
      <c r="C34" s="24"/>
      <c r="D34" s="24"/>
      <c r="E34" s="24"/>
      <c r="F34" s="24"/>
      <c r="G34" s="24"/>
      <c r="H34" s="24"/>
      <c r="I34" s="24"/>
      <c r="J34" s="24"/>
    </row>
  </sheetData>
  <sheetProtection algorithmName="SHA-512" hashValue="4WnmPAvkIzjMIlGJ5M3vIucYduAGaxXCbeSOCLCxbxEtazbpLWUDshiaAMhdPSm9NPZBcoQaeWe0p7MzwJ92rA==" saltValue="uS5cL0ZtmFwnn2rHQPkcPA==" spinCount="100000" sheet="1" objects="1" scenarios="1"/>
  <mergeCells count="1">
    <mergeCell ref="C27:J34"/>
  </mergeCells>
  <hyperlinks>
    <hyperlink ref="J18" r:id="rId1" xr:uid="{368108BE-5E4B-4B7B-A0F6-149A6901A61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0B53B3CBC2584AAC4D0F0A0C40C26F" ma:contentTypeVersion="15" ma:contentTypeDescription="Skapa ett nytt dokument." ma:contentTypeScope="" ma:versionID="84cb866130a14d94a48ef104d272113b">
  <xsd:schema xmlns:xsd="http://www.w3.org/2001/XMLSchema" xmlns:xs="http://www.w3.org/2001/XMLSchema" xmlns:p="http://schemas.microsoft.com/office/2006/metadata/properties" xmlns:ns2="663090fb-e862-448f-a0c3-33ecbe0cb61e" xmlns:ns3="72252eef-3724-4ff2-945b-d42df1a04fed" targetNamespace="http://schemas.microsoft.com/office/2006/metadata/properties" ma:root="true" ma:fieldsID="dbe36ab0bf7ddc3680c8256f792326d9" ns2:_="" ns3:_="">
    <xsd:import namespace="663090fb-e862-448f-a0c3-33ecbe0cb61e"/>
    <xsd:import namespace="72252eef-3724-4ff2-945b-d42df1a04f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90fb-e862-448f-a0c3-33ecbe0cb6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e67b4490-00f1-4007-942c-8ff910cd744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252eef-3724-4ff2-945b-d42df1a04fed"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e05284ef-4abb-414d-b1b4-cb0198045bbd}" ma:internalName="TaxCatchAll" ma:showField="CatchAllData" ma:web="72252eef-3724-4ff2-945b-d42df1a04f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2252eef-3724-4ff2-945b-d42df1a04fed" xsi:nil="true"/>
    <lcf76f155ced4ddcb4097134ff3c332f xmlns="663090fb-e862-448f-a0c3-33ecbe0cb6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CBD581-F599-4D79-BEA8-A1FFB6A1A39F}"/>
</file>

<file path=customXml/itemProps2.xml><?xml version="1.0" encoding="utf-8"?>
<ds:datastoreItem xmlns:ds="http://schemas.openxmlformats.org/officeDocument/2006/customXml" ds:itemID="{E982ADF9-BA33-4FB1-A54F-758C335BC705}"/>
</file>

<file path=customXml/itemProps3.xml><?xml version="1.0" encoding="utf-8"?>
<ds:datastoreItem xmlns:ds="http://schemas.openxmlformats.org/officeDocument/2006/customXml" ds:itemID="{07812073-74DE-4416-AD8A-5E131FCCBB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Batterinytta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Mattias Stragne</dc:creator>
  <cp:keywords/>
  <dc:description/>
  <cp:lastModifiedBy>Mattias Stragne</cp:lastModifiedBy>
  <cp:revision/>
  <dcterms:created xsi:type="dcterms:W3CDTF">2024-11-22T13:32:32Z</dcterms:created>
  <dcterms:modified xsi:type="dcterms:W3CDTF">2024-12-18T10:14:15Z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0x010100C50B53B3CBC2584AAC4D0F0A0C40C26F</vt:lpwstr>
  </property>
</Properties>
</file>